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<sst xmlns="http://schemas.openxmlformats.org/spreadsheetml/2006/main" count="323" uniqueCount="229">
  <si>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</si>
  <si>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</si>
  <si>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</si>
  <si>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</si>
  <si>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</si>
  <si>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</si>
  <si>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</si>
  <si>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</si>
  <si>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</si>
  <si>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</si>
  <si>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</si>
  <si>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</si>
  <si>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</si>
  <si>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</si>
  <si>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</si>
  <si>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</si>
  <si>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</si>
  <si>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</si>
  <si>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</si>
  <si>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</si>
  <si>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</si>
  <si>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</si>
  <si>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</si>
  <si>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</si>
  <si>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</si>
  <si>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</si>
  <si>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</si>
  <si>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</si>
  <si>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</si>
  <si>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</si>
  <si>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</si>
  <si>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</si>
  <si>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</si>
  <si>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</si>
  <si>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</si>
  <si>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</si>
  <si>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</si>
  <si>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</si>
  <si>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</si>
  <si>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</si>
  <si>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</si>
  <si>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</si>
  <si>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</si>
  <si>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</si>
  <si>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</si>
  <si>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</si>
  <si>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</si>
  <si>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</si>
  <si>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</si>
  <si>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</si>
  <si>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</si>
  <si>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</si>
  <si>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</si>
  <si>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</si>
  <si>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</si>
  <si>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</si>
  <si>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</si>
  <si>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</si>
  <si>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</si>
  <si>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</si>
  <si>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</si>
  <si>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</si>
  <si>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</si>
  <si>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</si>
  <si>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</si>
  <si>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</si>
  <si>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</si>
  <si>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</si>
  <si>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</si>
  <si>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</si>
  <si>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</si>
  <si>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</si>
  <si>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</si>
  <si>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</si>
  <si>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</si>
  <si>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</si>
  <si>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</si>
  <si>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</si>
  <si>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</si>
  <si>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</si>
  <si>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</si>
  <si>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</si>
  <si>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</si>
  <si>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</si>
  <si>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</si>
  <si>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</si>
  <si>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</si>
  <si>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</si>
  <si>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</si>
  <si>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</si>
  <si>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</si>
  <si>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</si>
  <si>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</si>
  <si>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</si>
  <si>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</si>
  <si>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</si>
  <si>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</si>
  <si>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</si>
  <si>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</si>
  <si>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</si>
  <si>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</si>
  <si>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</si>
  <si>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</si>
  <si>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</si>
  <si>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</si>
  <si>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</si>
  <si>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</si>
  <si>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</si>
  <si>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</si>
  <si>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</si>
  <si>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</si>
  <si>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</si>
  <si>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</si>
  <si>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</si>
  <si>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</si>
  <si>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</si>
  <si>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</si>
  <si>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</si>
  <si>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</si>
  <si>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</si>
  <si>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</si>
  <si>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</si>
  <si>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</si>
  <si>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</si>
  <si>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</si>
  <si>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</si>
  <si>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</si>
  <si>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</si>
  <si>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</si>
  <si>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</si>
  <si>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</si>
  <si>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</si>
  <si>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</si>
  <si>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</si>
  <si>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</si>
  <si>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</si>
  <si>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</si>
  <si>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</si>
  <si>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</si>
  <si>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</si>
  <si>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</si>
  <si>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</si>
  <si>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</si>
  <si>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</si>
  <si>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</si>
  <si>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</si>
  <si>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</si>
  <si>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</si>
  <si>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</si>
  <si>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</si>
  <si>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</si>
  <si>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</si>
  <si>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</si>
  <si>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</si>
  <si>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</si>
  <si>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</si>
  <si>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</si>
  <si>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</si>
  <si>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</si>
  <si>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</si>
  <si>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</si>
  <si>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</si>
  <si>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</si>
  <si>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</si>
  <si>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</si>
  <si>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</si>
  <si>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</si>
  <si>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</si>
  <si>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</si>
  <si>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</si>
  <si>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</si>
  <si>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</si>
  <si>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</si>
  <si>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</si>
  <si>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</si>
  <si>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</si>
  <si>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</si>
  <si>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</si>
  <si>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</si>
  <si>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</si>
  <si>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</si>
  <si>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</si>
  <si>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</si>
  <si>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</si>
  <si>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</si>
  <si>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</si>
  <si>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</si>
  <si>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</si>
  <si>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</si>
  <si>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</si>
  <si>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</si>
  <si>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</si>
  <si>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</si>
  <si>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</si>
  <si>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</si>
  <si>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</si>
  <si>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</si>
  <si>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</si>
  <si>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</si>
  <si>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</si>
  <si>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</si>
  <si>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</si>
  <si>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</si>
  <si>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</si>
  <si>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</si>
  <si>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</si>
  <si>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</si>
  <si>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</si>
  <si>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</si>
  <si>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</si>
  <si>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</si>
  <si>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</si>
  <si>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</si>
  <si>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</si>
  <si>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</si>
  <si>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</si>
  <si>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</si>
  <si>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</si>
  <si>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</si>
  <si>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</si>
  <si>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</si>
  <si>
    <t xml:space="preserve">Приложение 6 к решению </t>
  </si>
  <si>
    <t>МП"Программа комплексного развития системы коммунальной инфраструктуры ММР на 2012-2020 годы"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</si>
  <si>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</si>
  <si>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</si>
  <si>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</si>
  <si>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</si>
  <si>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</si>
  <si>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№ 587 от 27.11.2014г.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</si>
</sst>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wrapText="1"/>
    </xf>
    <xf numFmtId="169" fontId="2" fillId="37" borderId="10" xfId="0" applyNumberFormat="1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4"/>
  <sheetViews>
    <sheetView showGridLines="0" tabSelected="1" zoomScalePageLayoutView="0" workbookViewId="0" topLeftCell="A127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45" t="s">
        <v>221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2:21" ht="32.25" customHeight="1">
      <c r="B3" s="146" t="s">
        <v>159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2:21" ht="18.75">
      <c r="B4" s="147" t="s">
        <v>228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61"/>
    </row>
    <row r="6" spans="2:23" ht="18.75">
      <c r="B6" s="145" t="s">
        <v>182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1"/>
      <c r="W6" s="2"/>
    </row>
    <row r="7" spans="2:23" ht="34.5" customHeight="1">
      <c r="B7" s="146" t="s">
        <v>159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62"/>
      <c r="W7" s="2"/>
    </row>
    <row r="8" spans="2:23" ht="18.75">
      <c r="B8" s="147" t="s">
        <v>183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0" t="s">
        <v>30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V11" s="2"/>
      <c r="W11" s="2"/>
    </row>
    <row r="12" spans="1:23" ht="57" customHeight="1">
      <c r="A12" s="149" t="s">
        <v>156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24">
        <f>E21+E24+E50+E57+E61+E67+E71+E75+E78+E81+E84+E87+E94+E16+E53+E47+E97</f>
        <v>440037.09499999986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170</v>
      </c>
      <c r="B16" s="107" t="s">
        <v>172</v>
      </c>
      <c r="C16" s="107" t="s">
        <v>173</v>
      </c>
      <c r="D16" s="108"/>
      <c r="E16" s="136">
        <f>E17</f>
        <v>5197.121999999999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09" t="s">
        <v>172</v>
      </c>
      <c r="C17" s="109" t="s">
        <v>173</v>
      </c>
      <c r="D17" s="110"/>
      <c r="E17" s="137">
        <f>E18+E19+E20</f>
        <v>5197.121999999999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171</v>
      </c>
      <c r="B18" s="111" t="s">
        <v>172</v>
      </c>
      <c r="C18" s="111" t="s">
        <v>174</v>
      </c>
      <c r="D18" s="112"/>
      <c r="E18" s="138">
        <v>1105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5.5" customHeight="1" thickBot="1">
      <c r="A19" s="70" t="s">
        <v>212</v>
      </c>
      <c r="B19" s="111" t="s">
        <v>172</v>
      </c>
      <c r="C19" s="111" t="s">
        <v>214</v>
      </c>
      <c r="D19" s="112"/>
      <c r="E19" s="138">
        <v>1833.511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5.5" customHeight="1" thickBot="1">
      <c r="A20" s="70" t="s">
        <v>213</v>
      </c>
      <c r="B20" s="111" t="s">
        <v>172</v>
      </c>
      <c r="C20" s="111" t="s">
        <v>215</v>
      </c>
      <c r="D20" s="112"/>
      <c r="E20" s="138">
        <v>2258.611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13" t="s">
        <v>197</v>
      </c>
      <c r="B21" s="16">
        <v>951</v>
      </c>
      <c r="C21" s="9" t="s">
        <v>85</v>
      </c>
      <c r="D21" s="9"/>
      <c r="E21" s="10">
        <f>E22</f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84" t="s">
        <v>21</v>
      </c>
      <c r="B22" s="81">
        <v>951</v>
      </c>
      <c r="C22" s="81" t="s">
        <v>85</v>
      </c>
      <c r="D22" s="82"/>
      <c r="E22" s="83">
        <f>E23</f>
        <v>9331.8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86</v>
      </c>
      <c r="B23" s="74">
        <v>951</v>
      </c>
      <c r="C23" s="66" t="s">
        <v>87</v>
      </c>
      <c r="D23" s="68"/>
      <c r="E23" s="69">
        <v>9331.8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6.5" thickBot="1">
      <c r="A24" s="13" t="s">
        <v>126</v>
      </c>
      <c r="B24" s="16">
        <v>953</v>
      </c>
      <c r="C24" s="9" t="s">
        <v>127</v>
      </c>
      <c r="D24" s="9"/>
      <c r="E24" s="117">
        <f>E25</f>
        <v>403730.511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6.25" thickBot="1">
      <c r="A25" s="84" t="s">
        <v>23</v>
      </c>
      <c r="B25" s="81" t="s">
        <v>22</v>
      </c>
      <c r="C25" s="81" t="s">
        <v>4</v>
      </c>
      <c r="D25" s="82"/>
      <c r="E25" s="122">
        <f>E26+E30+E40+E44+E42</f>
        <v>403730.511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19.5" customHeight="1" thickBot="1">
      <c r="A26" s="86" t="s">
        <v>128</v>
      </c>
      <c r="B26" s="18">
        <v>953</v>
      </c>
      <c r="C26" s="6" t="s">
        <v>129</v>
      </c>
      <c r="D26" s="6"/>
      <c r="E26" s="125">
        <f>E27+E29+E28</f>
        <v>84295.43999999999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86</v>
      </c>
      <c r="B27" s="65">
        <v>953</v>
      </c>
      <c r="C27" s="66" t="s">
        <v>130</v>
      </c>
      <c r="D27" s="66"/>
      <c r="E27" s="116">
        <v>29449.76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163</v>
      </c>
      <c r="B28" s="65">
        <v>953</v>
      </c>
      <c r="C28" s="66" t="s">
        <v>164</v>
      </c>
      <c r="D28" s="66"/>
      <c r="E28" s="116">
        <v>360.68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51" customHeight="1" thickBot="1">
      <c r="A29" s="70" t="s">
        <v>131</v>
      </c>
      <c r="B29" s="65">
        <v>953</v>
      </c>
      <c r="C29" s="66" t="s">
        <v>132</v>
      </c>
      <c r="D29" s="66"/>
      <c r="E29" s="116">
        <v>54485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23.25" customHeight="1" thickBot="1">
      <c r="A30" s="87" t="s">
        <v>133</v>
      </c>
      <c r="B30" s="85">
        <v>953</v>
      </c>
      <c r="C30" s="6" t="s">
        <v>134</v>
      </c>
      <c r="D30" s="6"/>
      <c r="E30" s="125">
        <f>E31+E32+E34+E35+E37+E38+E36+E33+E39</f>
        <v>285485.821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53</v>
      </c>
      <c r="B31" s="65">
        <v>953</v>
      </c>
      <c r="C31" s="66" t="s">
        <v>135</v>
      </c>
      <c r="D31" s="66"/>
      <c r="E31" s="116">
        <v>44774.24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86</v>
      </c>
      <c r="B32" s="65">
        <v>953</v>
      </c>
      <c r="C32" s="66" t="s">
        <v>136</v>
      </c>
      <c r="D32" s="66"/>
      <c r="E32" s="116">
        <v>27004.6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7" t="s">
        <v>191</v>
      </c>
      <c r="B33" s="65">
        <v>953</v>
      </c>
      <c r="C33" s="66" t="s">
        <v>192</v>
      </c>
      <c r="D33" s="66"/>
      <c r="E33" s="116">
        <v>96.23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2.25" thickBot="1">
      <c r="A34" s="64" t="s">
        <v>137</v>
      </c>
      <c r="B34" s="88">
        <v>953</v>
      </c>
      <c r="C34" s="66" t="s">
        <v>138</v>
      </c>
      <c r="D34" s="66"/>
      <c r="E34" s="116">
        <v>5691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48" customHeight="1" thickBot="1">
      <c r="A35" s="89" t="s">
        <v>139</v>
      </c>
      <c r="B35" s="90">
        <v>953</v>
      </c>
      <c r="C35" s="66" t="s">
        <v>140</v>
      </c>
      <c r="D35" s="66"/>
      <c r="E35" s="116">
        <v>203781.6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145</v>
      </c>
      <c r="B36" s="74">
        <v>953</v>
      </c>
      <c r="C36" s="66" t="s">
        <v>146</v>
      </c>
      <c r="D36" s="66"/>
      <c r="E36" s="116">
        <v>483.845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3" customHeight="1" thickBot="1">
      <c r="A37" s="91" t="s">
        <v>147</v>
      </c>
      <c r="B37" s="74">
        <v>953</v>
      </c>
      <c r="C37" s="66" t="s">
        <v>148</v>
      </c>
      <c r="D37" s="66"/>
      <c r="E37" s="116">
        <v>216.155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20.25" customHeight="1" thickBot="1">
      <c r="A38" s="70" t="s">
        <v>149</v>
      </c>
      <c r="B38" s="65">
        <v>953</v>
      </c>
      <c r="C38" s="66" t="s">
        <v>150</v>
      </c>
      <c r="D38" s="66"/>
      <c r="E38" s="116">
        <v>2901.71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49.5" customHeight="1" thickBot="1">
      <c r="A39" s="70" t="s">
        <v>209</v>
      </c>
      <c r="B39" s="65">
        <v>953</v>
      </c>
      <c r="C39" s="66" t="s">
        <v>210</v>
      </c>
      <c r="D39" s="66"/>
      <c r="E39" s="116">
        <v>536.441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86" t="s">
        <v>141</v>
      </c>
      <c r="B40" s="85">
        <v>953</v>
      </c>
      <c r="C40" s="6" t="s">
        <v>142</v>
      </c>
      <c r="D40" s="6"/>
      <c r="E40" s="125">
        <f>E41</f>
        <v>20309.9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4" t="s">
        <v>143</v>
      </c>
      <c r="B41" s="65">
        <v>953</v>
      </c>
      <c r="C41" s="66" t="s">
        <v>144</v>
      </c>
      <c r="D41" s="66"/>
      <c r="E41" s="116">
        <v>20309.9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121" t="s">
        <v>187</v>
      </c>
      <c r="B42" s="18">
        <v>953</v>
      </c>
      <c r="C42" s="6" t="s">
        <v>189</v>
      </c>
      <c r="D42" s="6"/>
      <c r="E42" s="125">
        <f>E43</f>
        <v>26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188</v>
      </c>
      <c r="B43" s="65">
        <v>953</v>
      </c>
      <c r="C43" s="66" t="s">
        <v>190</v>
      </c>
      <c r="D43" s="66"/>
      <c r="E43" s="116">
        <v>26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86" t="s">
        <v>151</v>
      </c>
      <c r="B44" s="18">
        <v>953</v>
      </c>
      <c r="C44" s="6" t="s">
        <v>152</v>
      </c>
      <c r="D44" s="6"/>
      <c r="E44" s="125">
        <f>E45+E46</f>
        <v>13613.349999999999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4" t="s">
        <v>53</v>
      </c>
      <c r="B45" s="65">
        <v>953</v>
      </c>
      <c r="C45" s="66" t="s">
        <v>153</v>
      </c>
      <c r="D45" s="66"/>
      <c r="E45" s="116">
        <v>13070.06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64" t="s">
        <v>193</v>
      </c>
      <c r="B46" s="65">
        <v>953</v>
      </c>
      <c r="C46" s="66" t="s">
        <v>194</v>
      </c>
      <c r="D46" s="66"/>
      <c r="E46" s="116">
        <v>543.29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" t="s">
        <v>178</v>
      </c>
      <c r="B47" s="16">
        <v>951</v>
      </c>
      <c r="C47" s="9" t="s">
        <v>181</v>
      </c>
      <c r="D47" s="9"/>
      <c r="E47" s="10">
        <f>E48</f>
        <v>34.1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103">
        <v>951</v>
      </c>
      <c r="C48" s="104" t="s">
        <v>181</v>
      </c>
      <c r="D48" s="104"/>
      <c r="E48" s="105">
        <f>E49</f>
        <v>34.1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70" t="s">
        <v>179</v>
      </c>
      <c r="B49" s="65">
        <v>951</v>
      </c>
      <c r="C49" s="66" t="s">
        <v>180</v>
      </c>
      <c r="D49" s="66"/>
      <c r="E49" s="69">
        <v>34.1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customHeight="1" thickBot="1">
      <c r="A50" s="13" t="s">
        <v>110</v>
      </c>
      <c r="B50" s="16">
        <v>951</v>
      </c>
      <c r="C50" s="9" t="s">
        <v>111</v>
      </c>
      <c r="D50" s="9"/>
      <c r="E50" s="10">
        <f>E51</f>
        <v>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111</v>
      </c>
      <c r="D51" s="82"/>
      <c r="E51" s="83">
        <f>E52</f>
        <v>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0" t="s">
        <v>112</v>
      </c>
      <c r="B52" s="65">
        <v>951</v>
      </c>
      <c r="C52" s="66" t="s">
        <v>113</v>
      </c>
      <c r="D52" s="66"/>
      <c r="E52" s="69">
        <v>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5" t="s">
        <v>198</v>
      </c>
      <c r="B53" s="16">
        <v>951</v>
      </c>
      <c r="C53" s="9" t="s">
        <v>165</v>
      </c>
      <c r="D53" s="9"/>
      <c r="E53" s="10">
        <f>E54</f>
        <v>105.1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8.75" customHeight="1" thickBot="1">
      <c r="A54" s="84" t="s">
        <v>21</v>
      </c>
      <c r="B54" s="103">
        <v>951</v>
      </c>
      <c r="C54" s="104" t="s">
        <v>165</v>
      </c>
      <c r="D54" s="104"/>
      <c r="E54" s="105">
        <f>E55+E56</f>
        <v>105.1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168</v>
      </c>
      <c r="B55" s="65">
        <v>951</v>
      </c>
      <c r="C55" s="66" t="s">
        <v>166</v>
      </c>
      <c r="D55" s="66"/>
      <c r="E55" s="69">
        <v>70.5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169</v>
      </c>
      <c r="B56" s="65">
        <v>951</v>
      </c>
      <c r="C56" s="66" t="s">
        <v>167</v>
      </c>
      <c r="D56" s="66"/>
      <c r="E56" s="69">
        <v>34.6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20.25" customHeight="1" thickBot="1">
      <c r="A57" s="106" t="s">
        <v>61</v>
      </c>
      <c r="B57" s="16">
        <v>951</v>
      </c>
      <c r="C57" s="9" t="s">
        <v>18</v>
      </c>
      <c r="D57" s="9"/>
      <c r="E57" s="10">
        <f>E58</f>
        <v>95.6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16.5" thickBot="1">
      <c r="A58" s="84" t="s">
        <v>21</v>
      </c>
      <c r="B58" s="81">
        <v>951</v>
      </c>
      <c r="C58" s="81" t="s">
        <v>18</v>
      </c>
      <c r="D58" s="82"/>
      <c r="E58" s="83">
        <f>E59+E60</f>
        <v>95.6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4.5" customHeight="1" thickBot="1">
      <c r="A59" s="64" t="s">
        <v>62</v>
      </c>
      <c r="B59" s="65">
        <v>951</v>
      </c>
      <c r="C59" s="66" t="s">
        <v>63</v>
      </c>
      <c r="D59" s="66"/>
      <c r="E59" s="69">
        <v>80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2.25" thickBot="1">
      <c r="A60" s="64" t="s">
        <v>64</v>
      </c>
      <c r="B60" s="65">
        <v>951</v>
      </c>
      <c r="C60" s="66" t="s">
        <v>65</v>
      </c>
      <c r="D60" s="66"/>
      <c r="E60" s="69">
        <v>15.6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106" t="s">
        <v>33</v>
      </c>
      <c r="B61" s="16">
        <v>951</v>
      </c>
      <c r="C61" s="9" t="s">
        <v>77</v>
      </c>
      <c r="D61" s="9"/>
      <c r="E61" s="117">
        <f>E62</f>
        <v>644.812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77</v>
      </c>
      <c r="D62" s="82"/>
      <c r="E62" s="122">
        <f>E63+E64+E66+E65</f>
        <v>644.812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78</v>
      </c>
      <c r="B63" s="65">
        <v>951</v>
      </c>
      <c r="C63" s="66" t="s">
        <v>79</v>
      </c>
      <c r="D63" s="66"/>
      <c r="E63" s="116">
        <v>90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80</v>
      </c>
      <c r="B64" s="65">
        <v>951</v>
      </c>
      <c r="C64" s="66" t="s">
        <v>81</v>
      </c>
      <c r="D64" s="66"/>
      <c r="E64" s="116">
        <v>100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216</v>
      </c>
      <c r="B65" s="65">
        <v>951</v>
      </c>
      <c r="C65" s="66" t="s">
        <v>217</v>
      </c>
      <c r="D65" s="66"/>
      <c r="E65" s="116">
        <v>370.077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64" t="s">
        <v>207</v>
      </c>
      <c r="B66" s="65">
        <v>951</v>
      </c>
      <c r="C66" s="66" t="s">
        <v>208</v>
      </c>
      <c r="D66" s="66"/>
      <c r="E66" s="116">
        <v>84.735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3" customHeight="1" thickBot="1">
      <c r="A67" s="106" t="s">
        <v>34</v>
      </c>
      <c r="B67" s="16">
        <v>951</v>
      </c>
      <c r="C67" s="9" t="s">
        <v>82</v>
      </c>
      <c r="D67" s="9"/>
      <c r="E67" s="117">
        <f>E68</f>
        <v>210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82</v>
      </c>
      <c r="D68" s="82"/>
      <c r="E68" s="122">
        <f>E69+E70</f>
        <v>210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8" thickBot="1">
      <c r="A69" s="64" t="s">
        <v>83</v>
      </c>
      <c r="B69" s="65">
        <v>951</v>
      </c>
      <c r="C69" s="66" t="s">
        <v>84</v>
      </c>
      <c r="D69" s="66"/>
      <c r="E69" s="116">
        <v>210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79.5" thickBot="1">
      <c r="A70" s="123" t="s">
        <v>201</v>
      </c>
      <c r="B70" s="65">
        <v>951</v>
      </c>
      <c r="C70" s="66" t="s">
        <v>202</v>
      </c>
      <c r="D70" s="66"/>
      <c r="E70" s="116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4.5" customHeight="1" thickBot="1">
      <c r="A71" s="106" t="s">
        <v>32</v>
      </c>
      <c r="B71" s="16">
        <v>951</v>
      </c>
      <c r="C71" s="11" t="s">
        <v>72</v>
      </c>
      <c r="D71" s="11"/>
      <c r="E71" s="12">
        <f>E72</f>
        <v>7175.88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72</v>
      </c>
      <c r="D72" s="82"/>
      <c r="E72" s="83">
        <f>E73+E74</f>
        <v>7175.88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73</v>
      </c>
      <c r="B73" s="65">
        <v>951</v>
      </c>
      <c r="C73" s="66" t="s">
        <v>74</v>
      </c>
      <c r="D73" s="66"/>
      <c r="E73" s="69">
        <v>2175.88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123" t="s">
        <v>203</v>
      </c>
      <c r="B74" s="65">
        <v>951</v>
      </c>
      <c r="C74" s="66" t="s">
        <v>204</v>
      </c>
      <c r="D74" s="66"/>
      <c r="E74" s="69">
        <v>5000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35</v>
      </c>
      <c r="B75" s="16">
        <v>951</v>
      </c>
      <c r="C75" s="9" t="s">
        <v>99</v>
      </c>
      <c r="D75" s="9"/>
      <c r="E75" s="10">
        <f>E76</f>
        <v>203.45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99</v>
      </c>
      <c r="D76" s="82"/>
      <c r="E76" s="83">
        <f>E77</f>
        <v>203.45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100</v>
      </c>
      <c r="B77" s="65">
        <v>951</v>
      </c>
      <c r="C77" s="66" t="s">
        <v>101</v>
      </c>
      <c r="D77" s="66"/>
      <c r="E77" s="69">
        <v>203.45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36</v>
      </c>
      <c r="B78" s="16">
        <v>951</v>
      </c>
      <c r="C78" s="9" t="s">
        <v>102</v>
      </c>
      <c r="D78" s="9"/>
      <c r="E78" s="10">
        <f>E79</f>
        <v>58.61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102</v>
      </c>
      <c r="D79" s="82"/>
      <c r="E79" s="83">
        <f>E80</f>
        <v>58.61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103</v>
      </c>
      <c r="B80" s="65">
        <v>951</v>
      </c>
      <c r="C80" s="66" t="s">
        <v>104</v>
      </c>
      <c r="D80" s="66"/>
      <c r="E80" s="69">
        <v>58.61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37</v>
      </c>
      <c r="B81" s="16">
        <v>951</v>
      </c>
      <c r="C81" s="9" t="s">
        <v>105</v>
      </c>
      <c r="D81" s="9"/>
      <c r="E81" s="10">
        <f>E82</f>
        <v>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105</v>
      </c>
      <c r="D82" s="82"/>
      <c r="E82" s="83">
        <f>E83</f>
        <v>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106</v>
      </c>
      <c r="B83" s="65">
        <v>951</v>
      </c>
      <c r="C83" s="66" t="s">
        <v>107</v>
      </c>
      <c r="D83" s="66"/>
      <c r="E83" s="69">
        <v>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39</v>
      </c>
      <c r="B84" s="17">
        <v>951</v>
      </c>
      <c r="C84" s="9" t="s">
        <v>114</v>
      </c>
      <c r="D84" s="9"/>
      <c r="E84" s="10">
        <f>E85</f>
        <v>300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21</v>
      </c>
      <c r="B85" s="81">
        <v>951</v>
      </c>
      <c r="C85" s="81" t="s">
        <v>114</v>
      </c>
      <c r="D85" s="82"/>
      <c r="E85" s="83">
        <f>E86</f>
        <v>300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115</v>
      </c>
      <c r="B86" s="65">
        <v>951</v>
      </c>
      <c r="C86" s="66" t="s">
        <v>116</v>
      </c>
      <c r="D86" s="66"/>
      <c r="E86" s="69">
        <v>300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88</v>
      </c>
      <c r="B87" s="16">
        <v>951</v>
      </c>
      <c r="C87" s="11" t="s">
        <v>89</v>
      </c>
      <c r="D87" s="11"/>
      <c r="E87" s="12">
        <f>E88</f>
        <v>10874.7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21</v>
      </c>
      <c r="B88" s="81">
        <v>951</v>
      </c>
      <c r="C88" s="81" t="s">
        <v>89</v>
      </c>
      <c r="D88" s="82"/>
      <c r="E88" s="83">
        <f>E89+E91</f>
        <v>10874.7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38</v>
      </c>
      <c r="B89" s="18">
        <v>951</v>
      </c>
      <c r="C89" s="6" t="s">
        <v>90</v>
      </c>
      <c r="D89" s="6"/>
      <c r="E89" s="7">
        <f>E90</f>
        <v>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91</v>
      </c>
      <c r="B90" s="65">
        <v>951</v>
      </c>
      <c r="C90" s="66" t="s">
        <v>92</v>
      </c>
      <c r="D90" s="66"/>
      <c r="E90" s="69">
        <v>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93</v>
      </c>
      <c r="B91" s="18">
        <v>951</v>
      </c>
      <c r="C91" s="6" t="s">
        <v>94</v>
      </c>
      <c r="D91" s="6"/>
      <c r="E91" s="7">
        <f>E92+E93</f>
        <v>10874.7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95</v>
      </c>
      <c r="B92" s="65">
        <v>951</v>
      </c>
      <c r="C92" s="66" t="s">
        <v>96</v>
      </c>
      <c r="D92" s="66"/>
      <c r="E92" s="69">
        <v>8927.1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2.25" thickBot="1">
      <c r="A93" s="64" t="s">
        <v>97</v>
      </c>
      <c r="B93" s="65">
        <v>951</v>
      </c>
      <c r="C93" s="66" t="s">
        <v>98</v>
      </c>
      <c r="D93" s="66"/>
      <c r="E93" s="69">
        <v>1947.6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31</v>
      </c>
      <c r="B94" s="16">
        <v>951</v>
      </c>
      <c r="C94" s="9" t="s">
        <v>66</v>
      </c>
      <c r="D94" s="9"/>
      <c r="E94" s="10">
        <f>E95</f>
        <v>80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21</v>
      </c>
      <c r="B95" s="81">
        <v>951</v>
      </c>
      <c r="C95" s="81" t="s">
        <v>66</v>
      </c>
      <c r="D95" s="82"/>
      <c r="E95" s="83">
        <f>E96</f>
        <v>80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67</v>
      </c>
      <c r="B96" s="65">
        <v>951</v>
      </c>
      <c r="C96" s="66" t="s">
        <v>68</v>
      </c>
      <c r="D96" s="66"/>
      <c r="E96" s="69">
        <v>80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8" t="s">
        <v>222</v>
      </c>
      <c r="B97" s="143">
        <v>951</v>
      </c>
      <c r="C97" s="144" t="s">
        <v>224</v>
      </c>
      <c r="D97" s="144"/>
      <c r="E97" s="10">
        <f>E98</f>
        <v>1995.41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23.25" customHeight="1" thickBot="1">
      <c r="A98" s="84" t="s">
        <v>21</v>
      </c>
      <c r="B98" s="141">
        <v>951</v>
      </c>
      <c r="C98" s="142" t="s">
        <v>224</v>
      </c>
      <c r="D98" s="142"/>
      <c r="E98" s="105">
        <f>E99</f>
        <v>1995.41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48.75" customHeight="1" thickBot="1">
      <c r="A99" s="64" t="s">
        <v>223</v>
      </c>
      <c r="B99" s="139">
        <v>951</v>
      </c>
      <c r="C99" s="140" t="s">
        <v>225</v>
      </c>
      <c r="D99" s="140"/>
      <c r="E99" s="69">
        <v>1995.41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8.25" thickBot="1">
      <c r="A100" s="96" t="s">
        <v>40</v>
      </c>
      <c r="B100" s="97" t="s">
        <v>3</v>
      </c>
      <c r="C100" s="98" t="s">
        <v>41</v>
      </c>
      <c r="D100" s="98"/>
      <c r="E100" s="118">
        <f>E101+E145</f>
        <v>82696.52399999999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19.5" thickBot="1">
      <c r="A101" s="84" t="s">
        <v>21</v>
      </c>
      <c r="B101" s="81">
        <v>951</v>
      </c>
      <c r="C101" s="81" t="s">
        <v>41</v>
      </c>
      <c r="D101" s="82"/>
      <c r="E101" s="119">
        <f>E102+E103+E107+E111+E113+E114+E125+E127+E129+E133+E135+E137+E139+E141+E143+E131+E109</f>
        <v>80054.02399999999</v>
      </c>
      <c r="F101" s="24" t="e">
        <f>#REF!+#REF!+F125+F127+#REF!+#REF!+#REF!+#REF!+#REF!+#REF!+#REF!+F141</f>
        <v>#REF!</v>
      </c>
      <c r="G101" s="24" t="e">
        <f>#REF!+#REF!+G125+G127+#REF!+#REF!+#REF!+#REF!+#REF!+#REF!+#REF!+G141</f>
        <v>#REF!</v>
      </c>
      <c r="H101" s="24" t="e">
        <f>#REF!+#REF!+H125+H127+#REF!+#REF!+#REF!+#REF!+#REF!+#REF!+#REF!+H141</f>
        <v>#REF!</v>
      </c>
      <c r="I101" s="24" t="e">
        <f>#REF!+#REF!+I125+I127+#REF!+#REF!+#REF!+#REF!+#REF!+#REF!+#REF!+I141</f>
        <v>#REF!</v>
      </c>
      <c r="J101" s="24" t="e">
        <f>#REF!+#REF!+J125+J127+#REF!+#REF!+#REF!+#REF!+#REF!+#REF!+#REF!+J141</f>
        <v>#REF!</v>
      </c>
      <c r="K101" s="24" t="e">
        <f>#REF!+#REF!+K125+K127+#REF!+#REF!+#REF!+#REF!+#REF!+#REF!+#REF!+K141</f>
        <v>#REF!</v>
      </c>
      <c r="L101" s="24" t="e">
        <f>#REF!+#REF!+L125+L127+#REF!+#REF!+#REF!+#REF!+#REF!+#REF!+#REF!+L141</f>
        <v>#REF!</v>
      </c>
      <c r="M101" s="24" t="e">
        <f>#REF!+#REF!+M125+M127+#REF!+#REF!+#REF!+#REF!+#REF!+#REF!+#REF!+M141</f>
        <v>#REF!</v>
      </c>
      <c r="N101" s="24" t="e">
        <f>#REF!+#REF!+N125+N127+#REF!+#REF!+#REF!+#REF!+#REF!+#REF!+#REF!+N141</f>
        <v>#REF!</v>
      </c>
      <c r="O101" s="24" t="e">
        <f>#REF!+#REF!+O125+O127+#REF!+#REF!+#REF!+#REF!+#REF!+#REF!+#REF!+O141</f>
        <v>#REF!</v>
      </c>
      <c r="P101" s="24" t="e">
        <f>#REF!+#REF!+P125+P127+#REF!+#REF!+#REF!+#REF!+#REF!+#REF!+#REF!+P141</f>
        <v>#REF!</v>
      </c>
      <c r="Q101" s="24" t="e">
        <f>#REF!+#REF!+Q125+Q127+#REF!+#REF!+#REF!+#REF!+#REF!+#REF!+#REF!+Q141</f>
        <v>#REF!</v>
      </c>
      <c r="R101" s="24" t="e">
        <f>#REF!+#REF!+R125+R127+#REF!+#REF!+#REF!+#REF!+#REF!+#REF!+#REF!+R141</f>
        <v>#REF!</v>
      </c>
      <c r="S101" s="24" t="e">
        <f>#REF!+#REF!+S125+S127+#REF!+#REF!+#REF!+#REF!+#REF!+#REF!+#REF!+S141</f>
        <v>#REF!</v>
      </c>
      <c r="T101" s="24" t="e">
        <f>#REF!+#REF!+T125+T127+#REF!+#REF!+#REF!+#REF!+#REF!+#REF!+#REF!+T141</f>
        <v>#REF!</v>
      </c>
      <c r="U101" s="24" t="e">
        <f>#REF!+#REF!+U125+U127+#REF!+#REF!+#REF!+#REF!+#REF!+#REF!+#REF!+U141</f>
        <v>#REF!</v>
      </c>
      <c r="V101" s="47" t="e">
        <f>#REF!+#REF!+V125+V127+#REF!+#REF!+#REF!+#REF!+#REF!+#REF!+#REF!+V141</f>
        <v>#REF!</v>
      </c>
      <c r="W101" s="46" t="e">
        <f>V101/E101*100</f>
        <v>#REF!</v>
      </c>
    </row>
    <row r="102" spans="1:23" ht="20.25" customHeight="1" outlineLevel="3" thickBot="1">
      <c r="A102" s="8" t="s">
        <v>43</v>
      </c>
      <c r="B102" s="16">
        <v>951</v>
      </c>
      <c r="C102" s="9" t="s">
        <v>44</v>
      </c>
      <c r="D102" s="9"/>
      <c r="E102" s="10">
        <v>2186.34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48"/>
      <c r="W102" s="46"/>
    </row>
    <row r="103" spans="1:23" ht="49.5" customHeight="1" outlineLevel="5" thickBot="1">
      <c r="A103" s="8" t="s">
        <v>7</v>
      </c>
      <c r="B103" s="16">
        <v>951</v>
      </c>
      <c r="C103" s="9" t="s">
        <v>42</v>
      </c>
      <c r="D103" s="9"/>
      <c r="E103" s="10">
        <f>E104+E105+E106</f>
        <v>3579.1000000000004</v>
      </c>
      <c r="F103" s="23">
        <v>1204.8</v>
      </c>
      <c r="G103" s="7">
        <v>1204.8</v>
      </c>
      <c r="H103" s="7">
        <v>1204.8</v>
      </c>
      <c r="I103" s="7">
        <v>1204.8</v>
      </c>
      <c r="J103" s="7">
        <v>1204.8</v>
      </c>
      <c r="K103" s="7">
        <v>1204.8</v>
      </c>
      <c r="L103" s="7">
        <v>1204.8</v>
      </c>
      <c r="M103" s="7">
        <v>1204.8</v>
      </c>
      <c r="N103" s="7">
        <v>1204.8</v>
      </c>
      <c r="O103" s="7">
        <v>1204.8</v>
      </c>
      <c r="P103" s="7">
        <v>1204.8</v>
      </c>
      <c r="Q103" s="7">
        <v>1204.8</v>
      </c>
      <c r="R103" s="7">
        <v>1204.8</v>
      </c>
      <c r="S103" s="7">
        <v>1204.8</v>
      </c>
      <c r="T103" s="7">
        <v>1204.8</v>
      </c>
      <c r="U103" s="34">
        <v>1204.8</v>
      </c>
      <c r="V103" s="50">
        <v>1147.63638</v>
      </c>
      <c r="W103" s="46">
        <f>V103/E103*100</f>
        <v>32.064943142130694</v>
      </c>
    </row>
    <row r="104" spans="1:23" ht="36" customHeight="1" outlineLevel="6" thickBot="1">
      <c r="A104" s="99" t="s">
        <v>205</v>
      </c>
      <c r="B104" s="100">
        <v>951</v>
      </c>
      <c r="C104" s="66" t="s">
        <v>45</v>
      </c>
      <c r="D104" s="66"/>
      <c r="E104" s="69">
        <v>2038.66</v>
      </c>
      <c r="F104" s="27" t="e">
        <f>#REF!</f>
        <v>#REF!</v>
      </c>
      <c r="G104" s="27" t="e">
        <f>#REF!</f>
        <v>#REF!</v>
      </c>
      <c r="H104" s="27" t="e">
        <f>#REF!</f>
        <v>#REF!</v>
      </c>
      <c r="I104" s="27" t="e">
        <f>#REF!</f>
        <v>#REF!</v>
      </c>
      <c r="J104" s="27" t="e">
        <f>#REF!</f>
        <v>#REF!</v>
      </c>
      <c r="K104" s="27" t="e">
        <f>#REF!</f>
        <v>#REF!</v>
      </c>
      <c r="L104" s="27" t="e">
        <f>#REF!</f>
        <v>#REF!</v>
      </c>
      <c r="M104" s="27" t="e">
        <f>#REF!</f>
        <v>#REF!</v>
      </c>
      <c r="N104" s="27" t="e">
        <f>#REF!</f>
        <v>#REF!</v>
      </c>
      <c r="O104" s="27" t="e">
        <f>#REF!</f>
        <v>#REF!</v>
      </c>
      <c r="P104" s="27" t="e">
        <f>#REF!</f>
        <v>#REF!</v>
      </c>
      <c r="Q104" s="27" t="e">
        <f>#REF!</f>
        <v>#REF!</v>
      </c>
      <c r="R104" s="27" t="e">
        <f>#REF!</f>
        <v>#REF!</v>
      </c>
      <c r="S104" s="27" t="e">
        <f>#REF!</f>
        <v>#REF!</v>
      </c>
      <c r="T104" s="27" t="e">
        <f>#REF!</f>
        <v>#REF!</v>
      </c>
      <c r="U104" s="27" t="e">
        <f>#REF!</f>
        <v>#REF!</v>
      </c>
      <c r="V104" s="51" t="e">
        <f>#REF!</f>
        <v>#REF!</v>
      </c>
      <c r="W104" s="46" t="e">
        <f>V104/E104*100</f>
        <v>#REF!</v>
      </c>
    </row>
    <row r="105" spans="1:23" ht="21.75" customHeight="1" outlineLevel="6" thickBot="1">
      <c r="A105" s="64" t="s">
        <v>46</v>
      </c>
      <c r="B105" s="65">
        <v>951</v>
      </c>
      <c r="C105" s="66" t="s">
        <v>47</v>
      </c>
      <c r="D105" s="66"/>
      <c r="E105" s="69">
        <v>1348.44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19.5" customHeight="1" outlineLevel="6" thickBot="1">
      <c r="A106" s="64" t="s">
        <v>206</v>
      </c>
      <c r="B106" s="65">
        <v>951</v>
      </c>
      <c r="C106" s="66" t="s">
        <v>48</v>
      </c>
      <c r="D106" s="66"/>
      <c r="E106" s="69">
        <v>192</v>
      </c>
      <c r="F106" s="4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56"/>
      <c r="W106" s="46"/>
    </row>
    <row r="107" spans="1:23" ht="49.5" customHeight="1" outlineLevel="6" thickBot="1">
      <c r="A107" s="8" t="s">
        <v>8</v>
      </c>
      <c r="B107" s="16">
        <v>951</v>
      </c>
      <c r="C107" s="9" t="s">
        <v>42</v>
      </c>
      <c r="D107" s="9"/>
      <c r="E107" s="10">
        <f>E108</f>
        <v>6498.66</v>
      </c>
      <c r="F107" s="23">
        <v>96</v>
      </c>
      <c r="G107" s="7">
        <v>96</v>
      </c>
      <c r="H107" s="7">
        <v>96</v>
      </c>
      <c r="I107" s="7">
        <v>96</v>
      </c>
      <c r="J107" s="7">
        <v>96</v>
      </c>
      <c r="K107" s="7">
        <v>96</v>
      </c>
      <c r="L107" s="7">
        <v>96</v>
      </c>
      <c r="M107" s="7">
        <v>96</v>
      </c>
      <c r="N107" s="7">
        <v>96</v>
      </c>
      <c r="O107" s="7">
        <v>96</v>
      </c>
      <c r="P107" s="7">
        <v>96</v>
      </c>
      <c r="Q107" s="7">
        <v>96</v>
      </c>
      <c r="R107" s="7">
        <v>96</v>
      </c>
      <c r="S107" s="7">
        <v>96</v>
      </c>
      <c r="T107" s="7">
        <v>96</v>
      </c>
      <c r="U107" s="34">
        <v>96</v>
      </c>
      <c r="V107" s="50">
        <v>141</v>
      </c>
      <c r="W107" s="46">
        <f>V107/E107*100</f>
        <v>2.169678056707075</v>
      </c>
    </row>
    <row r="108" spans="1:23" ht="37.5" customHeight="1" outlineLevel="3" thickBot="1">
      <c r="A108" s="99" t="s">
        <v>199</v>
      </c>
      <c r="B108" s="65">
        <v>951</v>
      </c>
      <c r="C108" s="66" t="s">
        <v>45</v>
      </c>
      <c r="D108" s="66"/>
      <c r="E108" s="69">
        <v>6498.66</v>
      </c>
      <c r="F108" s="28" t="e">
        <f>#REF!</f>
        <v>#REF!</v>
      </c>
      <c r="G108" s="28" t="e">
        <f>#REF!</f>
        <v>#REF!</v>
      </c>
      <c r="H108" s="28" t="e">
        <f>#REF!</f>
        <v>#REF!</v>
      </c>
      <c r="I108" s="28" t="e">
        <f>#REF!</f>
        <v>#REF!</v>
      </c>
      <c r="J108" s="28" t="e">
        <f>#REF!</f>
        <v>#REF!</v>
      </c>
      <c r="K108" s="28" t="e">
        <f>#REF!</f>
        <v>#REF!</v>
      </c>
      <c r="L108" s="28" t="e">
        <f>#REF!</f>
        <v>#REF!</v>
      </c>
      <c r="M108" s="28" t="e">
        <f>#REF!</f>
        <v>#REF!</v>
      </c>
      <c r="N108" s="28" t="e">
        <f>#REF!</f>
        <v>#REF!</v>
      </c>
      <c r="O108" s="28" t="e">
        <f>#REF!</f>
        <v>#REF!</v>
      </c>
      <c r="P108" s="28" t="e">
        <f>#REF!</f>
        <v>#REF!</v>
      </c>
      <c r="Q108" s="28" t="e">
        <f>#REF!</f>
        <v>#REF!</v>
      </c>
      <c r="R108" s="28" t="e">
        <f>#REF!</f>
        <v>#REF!</v>
      </c>
      <c r="S108" s="28" t="e">
        <f>#REF!</f>
        <v>#REF!</v>
      </c>
      <c r="T108" s="28" t="e">
        <f>#REF!</f>
        <v>#REF!</v>
      </c>
      <c r="U108" s="28" t="e">
        <f>#REF!</f>
        <v>#REF!</v>
      </c>
      <c r="V108" s="52" t="e">
        <f>#REF!</f>
        <v>#REF!</v>
      </c>
      <c r="W108" s="46" t="e">
        <f>V108/E108*100</f>
        <v>#REF!</v>
      </c>
    </row>
    <row r="109" spans="1:23" ht="18.75" customHeight="1" outlineLevel="3" thickBot="1">
      <c r="A109" s="8" t="s">
        <v>184</v>
      </c>
      <c r="B109" s="16">
        <v>951</v>
      </c>
      <c r="C109" s="9" t="s">
        <v>42</v>
      </c>
      <c r="D109" s="9"/>
      <c r="E109" s="10">
        <f>E110</f>
        <v>18.4</v>
      </c>
      <c r="F109" s="113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5"/>
      <c r="W109" s="46"/>
    </row>
    <row r="110" spans="1:23" ht="33" customHeight="1" outlineLevel="3" thickBot="1">
      <c r="A110" s="64" t="s">
        <v>185</v>
      </c>
      <c r="B110" s="65">
        <v>951</v>
      </c>
      <c r="C110" s="66" t="s">
        <v>186</v>
      </c>
      <c r="D110" s="66"/>
      <c r="E110" s="69">
        <v>18.4</v>
      </c>
      <c r="F110" s="113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5"/>
      <c r="W110" s="46"/>
    </row>
    <row r="111" spans="1:23" ht="33" customHeight="1" outlineLevel="5" thickBot="1">
      <c r="A111" s="8" t="s">
        <v>9</v>
      </c>
      <c r="B111" s="16">
        <v>951</v>
      </c>
      <c r="C111" s="9" t="s">
        <v>42</v>
      </c>
      <c r="D111" s="9"/>
      <c r="E111" s="10">
        <f>E112</f>
        <v>4117.42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32.25" outlineLevel="4" thickBot="1">
      <c r="A112" s="99" t="s">
        <v>200</v>
      </c>
      <c r="B112" s="65">
        <v>951</v>
      </c>
      <c r="C112" s="66" t="s">
        <v>45</v>
      </c>
      <c r="D112" s="66"/>
      <c r="E112" s="69">
        <v>4117.42</v>
      </c>
      <c r="F112" s="29" t="e">
        <f>#REF!</f>
        <v>#REF!</v>
      </c>
      <c r="G112" s="29" t="e">
        <f>#REF!</f>
        <v>#REF!</v>
      </c>
      <c r="H112" s="29" t="e">
        <f>#REF!</f>
        <v>#REF!</v>
      </c>
      <c r="I112" s="29" t="e">
        <f>#REF!</f>
        <v>#REF!</v>
      </c>
      <c r="J112" s="29" t="e">
        <f>#REF!</f>
        <v>#REF!</v>
      </c>
      <c r="K112" s="29" t="e">
        <f>#REF!</f>
        <v>#REF!</v>
      </c>
      <c r="L112" s="29" t="e">
        <f>#REF!</f>
        <v>#REF!</v>
      </c>
      <c r="M112" s="29" t="e">
        <f>#REF!</f>
        <v>#REF!</v>
      </c>
      <c r="N112" s="29" t="e">
        <f>#REF!</f>
        <v>#REF!</v>
      </c>
      <c r="O112" s="29" t="e">
        <f>#REF!</f>
        <v>#REF!</v>
      </c>
      <c r="P112" s="29" t="e">
        <f>#REF!</f>
        <v>#REF!</v>
      </c>
      <c r="Q112" s="29" t="e">
        <f>#REF!</f>
        <v>#REF!</v>
      </c>
      <c r="R112" s="29" t="e">
        <f>#REF!</f>
        <v>#REF!</v>
      </c>
      <c r="S112" s="29" t="e">
        <f>#REF!</f>
        <v>#REF!</v>
      </c>
      <c r="T112" s="29" t="e">
        <f>#REF!</f>
        <v>#REF!</v>
      </c>
      <c r="U112" s="29" t="e">
        <f>#REF!</f>
        <v>#REF!</v>
      </c>
      <c r="V112" s="49" t="e">
        <f>#REF!</f>
        <v>#REF!</v>
      </c>
      <c r="W112" s="46" t="e">
        <f>V112/E112*100</f>
        <v>#REF!</v>
      </c>
    </row>
    <row r="113" spans="1:23" ht="32.25" outlineLevel="5" thickBot="1">
      <c r="A113" s="8" t="s">
        <v>49</v>
      </c>
      <c r="B113" s="16">
        <v>951</v>
      </c>
      <c r="C113" s="9" t="s">
        <v>50</v>
      </c>
      <c r="D113" s="9"/>
      <c r="E113" s="10">
        <v>200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>
        <v>0</v>
      </c>
      <c r="W113" s="46">
        <f>V113/E113*100</f>
        <v>0</v>
      </c>
    </row>
    <row r="114" spans="1:23" ht="16.5" outlineLevel="3" thickBot="1">
      <c r="A114" s="8" t="s">
        <v>10</v>
      </c>
      <c r="B114" s="16">
        <v>951</v>
      </c>
      <c r="C114" s="9" t="s">
        <v>42</v>
      </c>
      <c r="D114" s="9"/>
      <c r="E114" s="117">
        <f>E115+E117+E118+E121+E122+E123+E124+E120+E119+E116</f>
        <v>38312.494</v>
      </c>
      <c r="F114" s="28" t="e">
        <f>#REF!+#REF!</f>
        <v>#REF!</v>
      </c>
      <c r="G114" s="28" t="e">
        <f>#REF!+#REF!</f>
        <v>#REF!</v>
      </c>
      <c r="H114" s="28" t="e">
        <f>#REF!+#REF!</f>
        <v>#REF!</v>
      </c>
      <c r="I114" s="28" t="e">
        <f>#REF!+#REF!</f>
        <v>#REF!</v>
      </c>
      <c r="J114" s="28" t="e">
        <f>#REF!+#REF!</f>
        <v>#REF!</v>
      </c>
      <c r="K114" s="28" t="e">
        <f>#REF!+#REF!</f>
        <v>#REF!</v>
      </c>
      <c r="L114" s="28" t="e">
        <f>#REF!+#REF!</f>
        <v>#REF!</v>
      </c>
      <c r="M114" s="28" t="e">
        <f>#REF!+#REF!</f>
        <v>#REF!</v>
      </c>
      <c r="N114" s="28" t="e">
        <f>#REF!+#REF!</f>
        <v>#REF!</v>
      </c>
      <c r="O114" s="28" t="e">
        <f>#REF!+#REF!</f>
        <v>#REF!</v>
      </c>
      <c r="P114" s="28" t="e">
        <f>#REF!+#REF!</f>
        <v>#REF!</v>
      </c>
      <c r="Q114" s="28" t="e">
        <f>#REF!+#REF!</f>
        <v>#REF!</v>
      </c>
      <c r="R114" s="28" t="e">
        <f>#REF!+#REF!</f>
        <v>#REF!</v>
      </c>
      <c r="S114" s="28" t="e">
        <f>#REF!+#REF!</f>
        <v>#REF!</v>
      </c>
      <c r="T114" s="28" t="e">
        <f>#REF!+#REF!</f>
        <v>#REF!</v>
      </c>
      <c r="U114" s="28" t="e">
        <f>#REF!+#REF!</f>
        <v>#REF!</v>
      </c>
      <c r="V114" s="54" t="e">
        <f>#REF!+#REF!</f>
        <v>#REF!</v>
      </c>
      <c r="W114" s="46" t="e">
        <f>V114/E114*100</f>
        <v>#REF!</v>
      </c>
    </row>
    <row r="115" spans="1:23" ht="19.5" customHeight="1" outlineLevel="5" thickBot="1">
      <c r="A115" s="64" t="s">
        <v>11</v>
      </c>
      <c r="B115" s="65">
        <v>951</v>
      </c>
      <c r="C115" s="66" t="s">
        <v>175</v>
      </c>
      <c r="D115" s="66"/>
      <c r="E115" s="69">
        <v>1585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</row>
    <row r="116" spans="1:23" ht="66.75" customHeight="1" outlineLevel="5" thickBot="1">
      <c r="A116" s="123" t="s">
        <v>226</v>
      </c>
      <c r="B116" s="65">
        <v>951</v>
      </c>
      <c r="C116" s="66" t="s">
        <v>227</v>
      </c>
      <c r="D116" s="66"/>
      <c r="E116" s="116">
        <v>1170.205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6"/>
      <c r="W116" s="46"/>
    </row>
    <row r="117" spans="1:23" ht="32.25" outlineLevel="5" thickBot="1">
      <c r="A117" s="99" t="s">
        <v>200</v>
      </c>
      <c r="B117" s="65">
        <v>951</v>
      </c>
      <c r="C117" s="66" t="s">
        <v>45</v>
      </c>
      <c r="D117" s="66"/>
      <c r="E117" s="116">
        <v>11645.909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9539.0701</v>
      </c>
      <c r="W117" s="46">
        <f>V117/E117*100</f>
        <v>81.90919317676277</v>
      </c>
    </row>
    <row r="118" spans="1:23" ht="33.75" customHeight="1" outlineLevel="4" thickBot="1">
      <c r="A118" s="64" t="s">
        <v>51</v>
      </c>
      <c r="B118" s="65">
        <v>951</v>
      </c>
      <c r="C118" s="66" t="s">
        <v>52</v>
      </c>
      <c r="D118" s="66"/>
      <c r="E118" s="69">
        <v>99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53" t="e">
        <f>#REF!</f>
        <v>#REF!</v>
      </c>
      <c r="W118" s="46" t="e">
        <f>V118/E118*100</f>
        <v>#REF!</v>
      </c>
    </row>
    <row r="119" spans="1:23" ht="19.5" customHeight="1" outlineLevel="4" thickBot="1">
      <c r="A119" s="64" t="s">
        <v>196</v>
      </c>
      <c r="B119" s="65">
        <v>951</v>
      </c>
      <c r="C119" s="66" t="s">
        <v>195</v>
      </c>
      <c r="D119" s="66"/>
      <c r="E119" s="69">
        <v>321.12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60"/>
      <c r="W119" s="46"/>
    </row>
    <row r="120" spans="1:23" ht="33.75" customHeight="1" outlineLevel="4" thickBot="1">
      <c r="A120" s="64" t="s">
        <v>176</v>
      </c>
      <c r="B120" s="65">
        <v>951</v>
      </c>
      <c r="C120" s="66" t="s">
        <v>177</v>
      </c>
      <c r="D120" s="66"/>
      <c r="E120" s="69">
        <v>333.6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60"/>
      <c r="W120" s="46"/>
    </row>
    <row r="121" spans="1:23" ht="32.25" outlineLevel="5" thickBot="1">
      <c r="A121" s="64" t="s">
        <v>53</v>
      </c>
      <c r="B121" s="65">
        <v>951</v>
      </c>
      <c r="C121" s="66" t="s">
        <v>54</v>
      </c>
      <c r="D121" s="66"/>
      <c r="E121" s="69">
        <v>20964.26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1067.9833</v>
      </c>
      <c r="W121" s="46">
        <f>V121/E121*100</f>
        <v>5.094304783474352</v>
      </c>
    </row>
    <row r="122" spans="1:23" ht="32.25" outlineLevel="6" thickBot="1">
      <c r="A122" s="70" t="s">
        <v>55</v>
      </c>
      <c r="B122" s="65">
        <v>951</v>
      </c>
      <c r="C122" s="66" t="s">
        <v>56</v>
      </c>
      <c r="D122" s="66"/>
      <c r="E122" s="69">
        <v>1003.4</v>
      </c>
      <c r="F122" s="63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56"/>
      <c r="W122" s="46"/>
    </row>
    <row r="123" spans="1:23" ht="34.5" customHeight="1" outlineLevel="6" thickBot="1">
      <c r="A123" s="70" t="s">
        <v>57</v>
      </c>
      <c r="B123" s="65">
        <v>951</v>
      </c>
      <c r="C123" s="66" t="s">
        <v>58</v>
      </c>
      <c r="D123" s="66"/>
      <c r="E123" s="69">
        <v>538</v>
      </c>
      <c r="F123" s="63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56"/>
      <c r="W123" s="46"/>
    </row>
    <row r="124" spans="1:23" ht="34.5" customHeight="1" outlineLevel="6" thickBot="1">
      <c r="A124" s="70" t="s">
        <v>59</v>
      </c>
      <c r="B124" s="65">
        <v>951</v>
      </c>
      <c r="C124" s="66" t="s">
        <v>60</v>
      </c>
      <c r="D124" s="66"/>
      <c r="E124" s="69">
        <v>652</v>
      </c>
      <c r="F124" s="63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56"/>
      <c r="W124" s="46"/>
    </row>
    <row r="125" spans="1:23" ht="18" customHeight="1" outlineLevel="6" thickBot="1">
      <c r="A125" s="26" t="s">
        <v>26</v>
      </c>
      <c r="B125" s="16">
        <v>951</v>
      </c>
      <c r="C125" s="9" t="s">
        <v>42</v>
      </c>
      <c r="D125" s="72" t="s">
        <v>3</v>
      </c>
      <c r="E125" s="27">
        <f>E126</f>
        <v>1580.48</v>
      </c>
      <c r="F125" s="25" t="e">
        <f>#REF!+#REF!</f>
        <v>#REF!</v>
      </c>
      <c r="G125" s="25" t="e">
        <f>#REF!+#REF!</f>
        <v>#REF!</v>
      </c>
      <c r="H125" s="25" t="e">
        <f>#REF!+#REF!</f>
        <v>#REF!</v>
      </c>
      <c r="I125" s="25" t="e">
        <f>#REF!+#REF!</f>
        <v>#REF!</v>
      </c>
      <c r="J125" s="25" t="e">
        <f>#REF!+#REF!</f>
        <v>#REF!</v>
      </c>
      <c r="K125" s="25" t="e">
        <f>#REF!+#REF!</f>
        <v>#REF!</v>
      </c>
      <c r="L125" s="25" t="e">
        <f>#REF!+#REF!</f>
        <v>#REF!</v>
      </c>
      <c r="M125" s="25" t="e">
        <f>#REF!+#REF!</f>
        <v>#REF!</v>
      </c>
      <c r="N125" s="25" t="e">
        <f>#REF!+#REF!</f>
        <v>#REF!</v>
      </c>
      <c r="O125" s="25" t="e">
        <f>#REF!+#REF!</f>
        <v>#REF!</v>
      </c>
      <c r="P125" s="25" t="e">
        <f>#REF!+#REF!</f>
        <v>#REF!</v>
      </c>
      <c r="Q125" s="25" t="e">
        <f>#REF!+#REF!</f>
        <v>#REF!</v>
      </c>
      <c r="R125" s="25" t="e">
        <f>#REF!+#REF!</f>
        <v>#REF!</v>
      </c>
      <c r="S125" s="25" t="e">
        <f>#REF!+#REF!</f>
        <v>#REF!</v>
      </c>
      <c r="T125" s="25" t="e">
        <f>#REF!+#REF!</f>
        <v>#REF!</v>
      </c>
      <c r="U125" s="25" t="e">
        <f>#REF!+#REF!</f>
        <v>#REF!</v>
      </c>
      <c r="V125" s="55" t="e">
        <f>#REF!+#REF!</f>
        <v>#REF!</v>
      </c>
      <c r="W125" s="46" t="e">
        <f aca="true" t="shared" si="0" ref="W125:W134">V125/E125*100</f>
        <v>#REF!</v>
      </c>
    </row>
    <row r="126" spans="1:23" ht="33.75" customHeight="1" outlineLevel="4" thickBot="1">
      <c r="A126" s="101" t="s">
        <v>16</v>
      </c>
      <c r="B126" s="65">
        <v>951</v>
      </c>
      <c r="C126" s="66" t="s">
        <v>69</v>
      </c>
      <c r="D126" s="71" t="s">
        <v>3</v>
      </c>
      <c r="E126" s="102">
        <v>1580.48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 t="shared" si="0"/>
        <v>#REF!</v>
      </c>
    </row>
    <row r="127" spans="1:23" ht="33" customHeight="1" outlineLevel="6" thickBot="1">
      <c r="A127" s="8" t="s">
        <v>12</v>
      </c>
      <c r="B127" s="16">
        <v>951</v>
      </c>
      <c r="C127" s="9" t="s">
        <v>42</v>
      </c>
      <c r="D127" s="9"/>
      <c r="E127" s="10">
        <f>E128</f>
        <v>0</v>
      </c>
      <c r="F127" s="25" t="e">
        <f>#REF!+#REF!</f>
        <v>#REF!</v>
      </c>
      <c r="G127" s="25" t="e">
        <f>#REF!+#REF!</f>
        <v>#REF!</v>
      </c>
      <c r="H127" s="25" t="e">
        <f>#REF!+#REF!</f>
        <v>#REF!</v>
      </c>
      <c r="I127" s="25" t="e">
        <f>#REF!+#REF!</f>
        <v>#REF!</v>
      </c>
      <c r="J127" s="25" t="e">
        <f>#REF!+#REF!</f>
        <v>#REF!</v>
      </c>
      <c r="K127" s="25" t="e">
        <f>#REF!+#REF!</f>
        <v>#REF!</v>
      </c>
      <c r="L127" s="25" t="e">
        <f>#REF!+#REF!</f>
        <v>#REF!</v>
      </c>
      <c r="M127" s="25" t="e">
        <f>#REF!+#REF!</f>
        <v>#REF!</v>
      </c>
      <c r="N127" s="25" t="e">
        <f>#REF!+#REF!</f>
        <v>#REF!</v>
      </c>
      <c r="O127" s="25" t="e">
        <f>#REF!+#REF!</f>
        <v>#REF!</v>
      </c>
      <c r="P127" s="25" t="e">
        <f>#REF!+#REF!</f>
        <v>#REF!</v>
      </c>
      <c r="Q127" s="25" t="e">
        <f>#REF!+#REF!</f>
        <v>#REF!</v>
      </c>
      <c r="R127" s="25" t="e">
        <f>#REF!+#REF!</f>
        <v>#REF!</v>
      </c>
      <c r="S127" s="25" t="e">
        <f>#REF!+#REF!</f>
        <v>#REF!</v>
      </c>
      <c r="T127" s="25" t="e">
        <f>#REF!+#REF!</f>
        <v>#REF!</v>
      </c>
      <c r="U127" s="25" t="e">
        <f>#REF!+#REF!</f>
        <v>#REF!</v>
      </c>
      <c r="V127" s="55" t="e">
        <f>#REF!+#REF!</f>
        <v>#REF!</v>
      </c>
      <c r="W127" s="46" t="e">
        <f t="shared" si="0"/>
        <v>#REF!</v>
      </c>
    </row>
    <row r="128" spans="1:23" ht="48" outlineLevel="6" thickBot="1">
      <c r="A128" s="64" t="s">
        <v>70</v>
      </c>
      <c r="B128" s="65">
        <v>951</v>
      </c>
      <c r="C128" s="66" t="s">
        <v>71</v>
      </c>
      <c r="D128" s="66"/>
      <c r="E128" s="69">
        <v>0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0</v>
      </c>
      <c r="W128" s="46" t="e">
        <f t="shared" si="0"/>
        <v>#DIV/0!</v>
      </c>
    </row>
    <row r="129" spans="1:23" ht="16.5" outlineLevel="5" thickBot="1">
      <c r="A129" s="8" t="s">
        <v>13</v>
      </c>
      <c r="B129" s="16">
        <v>951</v>
      </c>
      <c r="C129" s="9" t="s">
        <v>42</v>
      </c>
      <c r="D129" s="9"/>
      <c r="E129" s="10">
        <f>E130</f>
        <v>150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110.26701</v>
      </c>
      <c r="W129" s="46">
        <f t="shared" si="0"/>
        <v>73.51134</v>
      </c>
    </row>
    <row r="130" spans="1:23" ht="33" customHeight="1" outlineLevel="5" thickBot="1">
      <c r="A130" s="70" t="s">
        <v>75</v>
      </c>
      <c r="B130" s="65">
        <v>951</v>
      </c>
      <c r="C130" s="66" t="s">
        <v>76</v>
      </c>
      <c r="D130" s="66"/>
      <c r="E130" s="69">
        <v>150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2639.87191</v>
      </c>
      <c r="W130" s="46">
        <f t="shared" si="0"/>
        <v>1759.9146066666667</v>
      </c>
    </row>
    <row r="131" spans="1:23" ht="20.25" customHeight="1" outlineLevel="5" thickBot="1">
      <c r="A131" s="8" t="s">
        <v>160</v>
      </c>
      <c r="B131" s="16">
        <v>951</v>
      </c>
      <c r="C131" s="9" t="s">
        <v>42</v>
      </c>
      <c r="D131" s="9"/>
      <c r="E131" s="10">
        <f>E132</f>
        <v>0.31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</row>
    <row r="132" spans="1:23" ht="53.25" customHeight="1" outlineLevel="5" thickBot="1">
      <c r="A132" s="70" t="s">
        <v>161</v>
      </c>
      <c r="B132" s="65">
        <v>951</v>
      </c>
      <c r="C132" s="66" t="s">
        <v>162</v>
      </c>
      <c r="D132" s="66"/>
      <c r="E132" s="69">
        <v>0.31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/>
      <c r="W132" s="46"/>
    </row>
    <row r="133" spans="1:23" ht="19.5" outlineLevel="6" thickBot="1">
      <c r="A133" s="8" t="s">
        <v>14</v>
      </c>
      <c r="B133" s="16">
        <v>951</v>
      </c>
      <c r="C133" s="9" t="s">
        <v>4</v>
      </c>
      <c r="D133" s="9"/>
      <c r="E133" s="10">
        <f>E134</f>
        <v>1295.82</v>
      </c>
      <c r="F133" s="2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32"/>
      <c r="V133" s="50">
        <v>0</v>
      </c>
      <c r="W133" s="46">
        <f t="shared" si="0"/>
        <v>0</v>
      </c>
    </row>
    <row r="134" spans="1:23" ht="32.25" outlineLevel="6" thickBot="1">
      <c r="A134" s="99" t="s">
        <v>199</v>
      </c>
      <c r="B134" s="100">
        <v>951</v>
      </c>
      <c r="C134" s="66" t="s">
        <v>45</v>
      </c>
      <c r="D134" s="66"/>
      <c r="E134" s="69">
        <v>1295.82</v>
      </c>
      <c r="F134" s="27" t="e">
        <f>#REF!</f>
        <v>#REF!</v>
      </c>
      <c r="G134" s="27" t="e">
        <f>#REF!</f>
        <v>#REF!</v>
      </c>
      <c r="H134" s="27" t="e">
        <f>#REF!</f>
        <v>#REF!</v>
      </c>
      <c r="I134" s="27" t="e">
        <f>#REF!</f>
        <v>#REF!</v>
      </c>
      <c r="J134" s="27" t="e">
        <f>#REF!</f>
        <v>#REF!</v>
      </c>
      <c r="K134" s="27" t="e">
        <f>#REF!</f>
        <v>#REF!</v>
      </c>
      <c r="L134" s="27" t="e">
        <f>#REF!</f>
        <v>#REF!</v>
      </c>
      <c r="M134" s="27" t="e">
        <f>#REF!</f>
        <v>#REF!</v>
      </c>
      <c r="N134" s="27" t="e">
        <f>#REF!</f>
        <v>#REF!</v>
      </c>
      <c r="O134" s="27" t="e">
        <f>#REF!</f>
        <v>#REF!</v>
      </c>
      <c r="P134" s="27" t="e">
        <f>#REF!</f>
        <v>#REF!</v>
      </c>
      <c r="Q134" s="27" t="e">
        <f>#REF!</f>
        <v>#REF!</v>
      </c>
      <c r="R134" s="27" t="e">
        <f>#REF!</f>
        <v>#REF!</v>
      </c>
      <c r="S134" s="27" t="e">
        <f>#REF!</f>
        <v>#REF!</v>
      </c>
      <c r="T134" s="27" t="e">
        <f>#REF!</f>
        <v>#REF!</v>
      </c>
      <c r="U134" s="27" t="e">
        <f>#REF!</f>
        <v>#REF!</v>
      </c>
      <c r="V134" s="51" t="e">
        <f>#REF!</f>
        <v>#REF!</v>
      </c>
      <c r="W134" s="46" t="e">
        <f t="shared" si="0"/>
        <v>#REF!</v>
      </c>
    </row>
    <row r="135" spans="1:23" ht="19.5" outlineLevel="6" thickBot="1">
      <c r="A135" s="8" t="s">
        <v>15</v>
      </c>
      <c r="B135" s="16">
        <v>951</v>
      </c>
      <c r="C135" s="9" t="s">
        <v>42</v>
      </c>
      <c r="D135" s="9"/>
      <c r="E135" s="10">
        <f>E136</f>
        <v>492</v>
      </c>
      <c r="F135" s="58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56"/>
      <c r="W135" s="46"/>
    </row>
    <row r="136" spans="1:23" ht="32.25" outlineLevel="6" thickBot="1">
      <c r="A136" s="64" t="s">
        <v>108</v>
      </c>
      <c r="B136" s="65">
        <v>951</v>
      </c>
      <c r="C136" s="66" t="s">
        <v>109</v>
      </c>
      <c r="D136" s="66"/>
      <c r="E136" s="69">
        <v>492</v>
      </c>
      <c r="F136" s="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6" t="e">
        <f aca="true" t="shared" si="1" ref="W136:W142">V136/E136*100</f>
        <v>#REF!</v>
      </c>
    </row>
    <row r="137" spans="1:23" ht="32.25" outlineLevel="6" thickBot="1">
      <c r="A137" s="73" t="s">
        <v>19</v>
      </c>
      <c r="B137" s="16">
        <v>951</v>
      </c>
      <c r="C137" s="9" t="s">
        <v>42</v>
      </c>
      <c r="D137" s="9"/>
      <c r="E137" s="10">
        <f>E138</f>
        <v>1900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49" t="e">
        <f>#REF!</f>
        <v>#REF!</v>
      </c>
      <c r="W137" s="46" t="e">
        <f t="shared" si="1"/>
        <v>#REF!</v>
      </c>
    </row>
    <row r="138" spans="1:23" ht="32.25" customHeight="1" outlineLevel="6" thickBot="1">
      <c r="A138" s="70" t="s">
        <v>117</v>
      </c>
      <c r="B138" s="65">
        <v>951</v>
      </c>
      <c r="C138" s="66" t="s">
        <v>118</v>
      </c>
      <c r="D138" s="66"/>
      <c r="E138" s="69">
        <v>1900</v>
      </c>
      <c r="F138" s="27" t="e">
        <f>#REF!</f>
        <v>#REF!</v>
      </c>
      <c r="G138" s="27" t="e">
        <f>#REF!</f>
        <v>#REF!</v>
      </c>
      <c r="H138" s="27" t="e">
        <f>#REF!</f>
        <v>#REF!</v>
      </c>
      <c r="I138" s="27" t="e">
        <f>#REF!</f>
        <v>#REF!</v>
      </c>
      <c r="J138" s="27" t="e">
        <f>#REF!</f>
        <v>#REF!</v>
      </c>
      <c r="K138" s="27" t="e">
        <f>#REF!</f>
        <v>#REF!</v>
      </c>
      <c r="L138" s="27" t="e">
        <f>#REF!</f>
        <v>#REF!</v>
      </c>
      <c r="M138" s="27" t="e">
        <f>#REF!</f>
        <v>#REF!</v>
      </c>
      <c r="N138" s="27" t="e">
        <f>#REF!</f>
        <v>#REF!</v>
      </c>
      <c r="O138" s="27" t="e">
        <f>#REF!</f>
        <v>#REF!</v>
      </c>
      <c r="P138" s="27" t="e">
        <f>#REF!</f>
        <v>#REF!</v>
      </c>
      <c r="Q138" s="27" t="e">
        <f>#REF!</f>
        <v>#REF!</v>
      </c>
      <c r="R138" s="27" t="e">
        <f>#REF!</f>
        <v>#REF!</v>
      </c>
      <c r="S138" s="27" t="e">
        <f>#REF!</f>
        <v>#REF!</v>
      </c>
      <c r="T138" s="27" t="e">
        <f>#REF!</f>
        <v>#REF!</v>
      </c>
      <c r="U138" s="27" t="e">
        <f>#REF!</f>
        <v>#REF!</v>
      </c>
      <c r="V138" s="51" t="e">
        <f>#REF!</f>
        <v>#REF!</v>
      </c>
      <c r="W138" s="46" t="e">
        <f t="shared" si="1"/>
        <v>#REF!</v>
      </c>
    </row>
    <row r="139" spans="1:23" ht="18.75" customHeight="1" outlineLevel="6" thickBot="1">
      <c r="A139" s="8" t="s">
        <v>24</v>
      </c>
      <c r="B139" s="16">
        <v>951</v>
      </c>
      <c r="C139" s="9" t="s">
        <v>42</v>
      </c>
      <c r="D139" s="9"/>
      <c r="E139" s="10">
        <f>E140</f>
        <v>50</v>
      </c>
      <c r="F139" s="2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33"/>
      <c r="V139" s="50">
        <v>48.715</v>
      </c>
      <c r="W139" s="46">
        <f t="shared" si="1"/>
        <v>97.43</v>
      </c>
    </row>
    <row r="140" spans="1:23" ht="48.75" customHeight="1" outlineLevel="6" thickBot="1">
      <c r="A140" s="64" t="s">
        <v>119</v>
      </c>
      <c r="B140" s="65">
        <v>951</v>
      </c>
      <c r="C140" s="66" t="s">
        <v>120</v>
      </c>
      <c r="D140" s="66"/>
      <c r="E140" s="69">
        <v>50</v>
      </c>
      <c r="F140" s="27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6" t="e">
        <f t="shared" si="1"/>
        <v>#REF!</v>
      </c>
    </row>
    <row r="141" spans="1:23" ht="18" customHeight="1" outlineLevel="6" thickBot="1">
      <c r="A141" s="8" t="s">
        <v>121</v>
      </c>
      <c r="B141" s="16">
        <v>951</v>
      </c>
      <c r="C141" s="9" t="s">
        <v>42</v>
      </c>
      <c r="D141" s="9"/>
      <c r="E141" s="10">
        <f>E142</f>
        <v>154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 t="e">
        <f>#REF!</f>
        <v>#REF!</v>
      </c>
      <c r="P141" s="25" t="e">
        <f>#REF!</f>
        <v>#REF!</v>
      </c>
      <c r="Q141" s="25" t="e">
        <f>#REF!</f>
        <v>#REF!</v>
      </c>
      <c r="R141" s="25" t="e">
        <f>#REF!</f>
        <v>#REF!</v>
      </c>
      <c r="S141" s="25" t="e">
        <f>#REF!</f>
        <v>#REF!</v>
      </c>
      <c r="T141" s="25" t="e">
        <f>#REF!</f>
        <v>#REF!</v>
      </c>
      <c r="U141" s="25" t="e">
        <f>#REF!</f>
        <v>#REF!</v>
      </c>
      <c r="V141" s="55" t="e">
        <f>#REF!</f>
        <v>#REF!</v>
      </c>
      <c r="W141" s="46" t="e">
        <f t="shared" si="1"/>
        <v>#REF!</v>
      </c>
    </row>
    <row r="142" spans="1:23" ht="32.25" outlineLevel="6" thickBot="1">
      <c r="A142" s="64" t="s">
        <v>122</v>
      </c>
      <c r="B142" s="65">
        <v>951</v>
      </c>
      <c r="C142" s="66" t="s">
        <v>123</v>
      </c>
      <c r="D142" s="66"/>
      <c r="E142" s="69">
        <v>154</v>
      </c>
      <c r="F142" s="29" t="e">
        <f>#REF!</f>
        <v>#REF!</v>
      </c>
      <c r="G142" s="29" t="e">
        <f>#REF!</f>
        <v>#REF!</v>
      </c>
      <c r="H142" s="29" t="e">
        <f>#REF!</f>
        <v>#REF!</v>
      </c>
      <c r="I142" s="29" t="e">
        <f>#REF!</f>
        <v>#REF!</v>
      </c>
      <c r="J142" s="29" t="e">
        <f>#REF!</f>
        <v>#REF!</v>
      </c>
      <c r="K142" s="29" t="e">
        <f>#REF!</f>
        <v>#REF!</v>
      </c>
      <c r="L142" s="29" t="e">
        <f>#REF!</f>
        <v>#REF!</v>
      </c>
      <c r="M142" s="29" t="e">
        <f>#REF!</f>
        <v>#REF!</v>
      </c>
      <c r="N142" s="29" t="e">
        <f>#REF!</f>
        <v>#REF!</v>
      </c>
      <c r="O142" s="29" t="e">
        <f>#REF!</f>
        <v>#REF!</v>
      </c>
      <c r="P142" s="29" t="e">
        <f>#REF!</f>
        <v>#REF!</v>
      </c>
      <c r="Q142" s="29" t="e">
        <f>#REF!</f>
        <v>#REF!</v>
      </c>
      <c r="R142" s="29" t="e">
        <f>#REF!</f>
        <v>#REF!</v>
      </c>
      <c r="S142" s="29" t="e">
        <f>#REF!</f>
        <v>#REF!</v>
      </c>
      <c r="T142" s="29" t="e">
        <f>#REF!</f>
        <v>#REF!</v>
      </c>
      <c r="U142" s="29" t="e">
        <f>#REF!</f>
        <v>#REF!</v>
      </c>
      <c r="V142" s="53" t="e">
        <f>#REF!</f>
        <v>#REF!</v>
      </c>
      <c r="W142" s="46" t="e">
        <f t="shared" si="1"/>
        <v>#REF!</v>
      </c>
    </row>
    <row r="143" spans="1:23" ht="33.75" customHeight="1" outlineLevel="6" thickBot="1">
      <c r="A143" s="73" t="s">
        <v>25</v>
      </c>
      <c r="B143" s="16">
        <v>951</v>
      </c>
      <c r="C143" s="9" t="s">
        <v>42</v>
      </c>
      <c r="D143" s="9"/>
      <c r="E143" s="10">
        <f>E144</f>
        <v>19519</v>
      </c>
      <c r="F143" s="4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60"/>
      <c r="W143" s="46"/>
    </row>
    <row r="144" spans="1:23" ht="33.75" customHeight="1" outlineLevel="6" thickBot="1">
      <c r="A144" s="64" t="s">
        <v>124</v>
      </c>
      <c r="B144" s="65">
        <v>951</v>
      </c>
      <c r="C144" s="66" t="s">
        <v>125</v>
      </c>
      <c r="D144" s="66"/>
      <c r="E144" s="69">
        <v>19519</v>
      </c>
      <c r="F144" s="4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60"/>
      <c r="W144" s="46"/>
    </row>
    <row r="145" spans="1:23" ht="26.25" outlineLevel="6" thickBot="1">
      <c r="A145" s="84" t="s">
        <v>23</v>
      </c>
      <c r="B145" s="81" t="s">
        <v>22</v>
      </c>
      <c r="C145" s="81" t="s">
        <v>41</v>
      </c>
      <c r="D145" s="82"/>
      <c r="E145" s="83">
        <f>E150+E146+E148</f>
        <v>2642.5</v>
      </c>
      <c r="F145" s="24" t="e">
        <f>#REF!+#REF!</f>
        <v>#REF!</v>
      </c>
      <c r="G145" s="24" t="e">
        <f>#REF!+#REF!</f>
        <v>#REF!</v>
      </c>
      <c r="H145" s="24" t="e">
        <f>#REF!+#REF!</f>
        <v>#REF!</v>
      </c>
      <c r="I145" s="24" t="e">
        <f>#REF!+#REF!</f>
        <v>#REF!</v>
      </c>
      <c r="J145" s="24" t="e">
        <f>#REF!+#REF!</f>
        <v>#REF!</v>
      </c>
      <c r="K145" s="24" t="e">
        <f>#REF!+#REF!</f>
        <v>#REF!</v>
      </c>
      <c r="L145" s="24" t="e">
        <f>#REF!+#REF!</f>
        <v>#REF!</v>
      </c>
      <c r="M145" s="24" t="e">
        <f>#REF!+#REF!</f>
        <v>#REF!</v>
      </c>
      <c r="N145" s="24" t="e">
        <f>#REF!+#REF!</f>
        <v>#REF!</v>
      </c>
      <c r="O145" s="24" t="e">
        <f>#REF!+#REF!</f>
        <v>#REF!</v>
      </c>
      <c r="P145" s="24" t="e">
        <f>#REF!+#REF!</f>
        <v>#REF!</v>
      </c>
      <c r="Q145" s="24" t="e">
        <f>#REF!+#REF!</f>
        <v>#REF!</v>
      </c>
      <c r="R145" s="24" t="e">
        <f>#REF!+#REF!</f>
        <v>#REF!</v>
      </c>
      <c r="S145" s="24" t="e">
        <f>#REF!+#REF!</f>
        <v>#REF!</v>
      </c>
      <c r="T145" s="24" t="e">
        <f>#REF!+#REF!</f>
        <v>#REF!</v>
      </c>
      <c r="U145" s="24" t="e">
        <f>#REF!+#REF!</f>
        <v>#REF!</v>
      </c>
      <c r="V145" s="47" t="e">
        <f>#REF!+#REF!</f>
        <v>#REF!</v>
      </c>
      <c r="W145" s="46" t="e">
        <f>V145/E145*100</f>
        <v>#REF!</v>
      </c>
    </row>
    <row r="146" spans="1:23" ht="16.5" outlineLevel="6" thickBot="1">
      <c r="A146" s="133" t="s">
        <v>211</v>
      </c>
      <c r="B146" s="131" t="s">
        <v>22</v>
      </c>
      <c r="C146" s="131" t="s">
        <v>42</v>
      </c>
      <c r="D146" s="132"/>
      <c r="E146" s="134">
        <f>E147</f>
        <v>22.5</v>
      </c>
      <c r="F146" s="126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8"/>
      <c r="W146" s="46"/>
    </row>
    <row r="147" spans="1:23" ht="16.5" outlineLevel="6" thickBot="1">
      <c r="A147" s="64" t="s">
        <v>196</v>
      </c>
      <c r="B147" s="129" t="s">
        <v>22</v>
      </c>
      <c r="C147" s="129" t="s">
        <v>195</v>
      </c>
      <c r="D147" s="130"/>
      <c r="E147" s="135">
        <v>22.5</v>
      </c>
      <c r="F147" s="126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8"/>
      <c r="W147" s="46"/>
    </row>
    <row r="148" spans="1:23" ht="16.5" outlineLevel="6" thickBot="1">
      <c r="A148" s="8" t="s">
        <v>218</v>
      </c>
      <c r="B148" s="131" t="s">
        <v>22</v>
      </c>
      <c r="C148" s="131" t="s">
        <v>42</v>
      </c>
      <c r="D148" s="132"/>
      <c r="E148" s="134">
        <f>E149</f>
        <v>30</v>
      </c>
      <c r="F148" s="126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8"/>
      <c r="W148" s="46"/>
    </row>
    <row r="149" spans="1:23" ht="32.25" outlineLevel="6" thickBot="1">
      <c r="A149" s="64" t="s">
        <v>219</v>
      </c>
      <c r="B149" s="129" t="s">
        <v>22</v>
      </c>
      <c r="C149" s="129" t="s">
        <v>220</v>
      </c>
      <c r="D149" s="130"/>
      <c r="E149" s="135">
        <v>30</v>
      </c>
      <c r="F149" s="126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8"/>
      <c r="W149" s="46"/>
    </row>
    <row r="150" spans="1:23" ht="16.5" outlineLevel="6" thickBot="1">
      <c r="A150" s="8" t="s">
        <v>17</v>
      </c>
      <c r="B150" s="16">
        <v>953</v>
      </c>
      <c r="C150" s="9" t="s">
        <v>42</v>
      </c>
      <c r="D150" s="9"/>
      <c r="E150" s="10">
        <f>E151</f>
        <v>2590</v>
      </c>
      <c r="F150" s="4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56"/>
      <c r="W150" s="46"/>
    </row>
    <row r="151" spans="1:23" ht="49.5" customHeight="1" outlineLevel="6">
      <c r="A151" s="70" t="s">
        <v>154</v>
      </c>
      <c r="B151" s="65">
        <v>953</v>
      </c>
      <c r="C151" s="66" t="s">
        <v>155</v>
      </c>
      <c r="D151" s="66"/>
      <c r="E151" s="69">
        <v>2590</v>
      </c>
      <c r="F151" s="4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56"/>
      <c r="W151" s="46"/>
    </row>
    <row r="152" spans="1:23" ht="18.75">
      <c r="A152" s="38" t="s">
        <v>5</v>
      </c>
      <c r="B152" s="38"/>
      <c r="C152" s="38"/>
      <c r="D152" s="38"/>
      <c r="E152" s="120">
        <f>E15+E100</f>
        <v>522733.61899999983</v>
      </c>
      <c r="F152" s="30" t="e">
        <f>#REF!+#REF!+F145+F101</f>
        <v>#REF!</v>
      </c>
      <c r="G152" s="30" t="e">
        <f>#REF!+#REF!+G145+G101</f>
        <v>#REF!</v>
      </c>
      <c r="H152" s="30" t="e">
        <f>#REF!+#REF!+H145+H101</f>
        <v>#REF!</v>
      </c>
      <c r="I152" s="30" t="e">
        <f>#REF!+#REF!+I145+I101</f>
        <v>#REF!</v>
      </c>
      <c r="J152" s="30" t="e">
        <f>#REF!+#REF!+J145+J101</f>
        <v>#REF!</v>
      </c>
      <c r="K152" s="30" t="e">
        <f>#REF!+#REF!+K145+K101</f>
        <v>#REF!</v>
      </c>
      <c r="L152" s="30" t="e">
        <f>#REF!+#REF!+L145+L101</f>
        <v>#REF!</v>
      </c>
      <c r="M152" s="30" t="e">
        <f>#REF!+#REF!+M145+M101</f>
        <v>#REF!</v>
      </c>
      <c r="N152" s="30" t="e">
        <f>#REF!+#REF!+N145+N101</f>
        <v>#REF!</v>
      </c>
      <c r="O152" s="30" t="e">
        <f>#REF!+#REF!+O145+O101</f>
        <v>#REF!</v>
      </c>
      <c r="P152" s="30" t="e">
        <f>#REF!+#REF!+P145+P101</f>
        <v>#REF!</v>
      </c>
      <c r="Q152" s="30" t="e">
        <f>#REF!+#REF!+Q145+Q101</f>
        <v>#REF!</v>
      </c>
      <c r="R152" s="30" t="e">
        <f>#REF!+#REF!+R145+R101</f>
        <v>#REF!</v>
      </c>
      <c r="S152" s="30" t="e">
        <f>#REF!+#REF!+S145+S101</f>
        <v>#REF!</v>
      </c>
      <c r="T152" s="30" t="e">
        <f>#REF!+#REF!+T145+T101</f>
        <v>#REF!</v>
      </c>
      <c r="U152" s="30" t="e">
        <f>#REF!+#REF!+U145+U101</f>
        <v>#REF!</v>
      </c>
      <c r="V152" s="57" t="e">
        <f>#REF!+#REF!+V145+V101</f>
        <v>#REF!</v>
      </c>
      <c r="W152" s="43" t="e">
        <f>V152/E152*100</f>
        <v>#REF!</v>
      </c>
    </row>
    <row r="153" spans="1:21" ht="15.75">
      <c r="A153" s="1"/>
      <c r="B153" s="1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2014-08-27T06:36:56Z</cp:lastPrinted>
  <dcterms:created xsi:type="dcterms:W3CDTF">2008-11-11T04:53:42Z</dcterms:created>
  <dcterms:modified xsi:type="dcterms:W3CDTF">2014-11-27T03:57:16Z</dcterms:modified>
  <cp:category/>
  <cp:version/>
  <cp:contentType/>
  <cp:contentStatus/>
</cp:coreProperties>
</file>